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a\Documents\H U N D E\DRC\L G  M I T T  E  -  Vorstand\Kostenvoranschläge\"/>
    </mc:Choice>
  </mc:AlternateContent>
  <xr:revisionPtr revIDLastSave="0" documentId="8_{F12392F9-A0D0-451D-83FF-6C358C829648}" xr6:coauthVersionLast="47" xr6:coauthVersionMax="47" xr10:uidLastSave="{00000000-0000-0000-0000-000000000000}"/>
  <bookViews>
    <workbookView xWindow="-120" yWindow="-120" windowWidth="29040" windowHeight="15840" xr2:uid="{3811CB8F-8EB9-4374-97E3-2EF4E7DF76E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40" i="1" l="1"/>
  <c r="B9" i="1"/>
  <c r="B39" i="1"/>
  <c r="B38" i="1"/>
  <c r="B37" i="1"/>
  <c r="B23" i="1"/>
  <c r="B18" i="1"/>
  <c r="B17" i="1"/>
  <c r="B28" i="1"/>
  <c r="B33" i="1" l="1"/>
  <c r="B54" i="1" s="1"/>
  <c r="B48" i="1"/>
  <c r="B51" i="1" l="1"/>
  <c r="B55" i="1"/>
  <c r="B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</author>
  </authors>
  <commentList>
    <comment ref="B6" authorId="0" shapeId="0" xr:uid="{0FA8AB62-EEE5-49A3-A048-2E8DB90B7A6A}">
      <text>
        <r>
          <rPr>
            <b/>
            <sz val="9"/>
            <color indexed="81"/>
            <rFont val="Segoe UI"/>
            <family val="2"/>
          </rPr>
          <t xml:space="preserve">Anzahl an Ringen angeben, ist die Grundlage zur Berechnung der Helfer und Anzahl der Richter  (pro Ring 1 Richter)
</t>
        </r>
      </text>
    </comment>
    <comment ref="B7" authorId="0" shapeId="0" xr:uid="{45EA442B-6FCE-4495-81FE-C7F2B6EA3C36}">
      <text>
        <r>
          <rPr>
            <b/>
            <sz val="9"/>
            <color indexed="81"/>
            <rFont val="Segoe UI"/>
            <family val="2"/>
          </rPr>
          <t xml:space="preserve">2 Helfer pro Ring ist Standard
Es wird automatisch die Anzahl der Helfer berechnet nach Eingabe der Anzahl an Ringen.
</t>
        </r>
      </text>
    </comment>
    <comment ref="B8" authorId="0" shapeId="0" xr:uid="{4C6CA79C-F813-4DFE-B96F-15A4870CD550}">
      <text>
        <r>
          <rPr>
            <b/>
            <sz val="9"/>
            <color indexed="81"/>
            <rFont val="Segoe UI"/>
            <family val="2"/>
          </rPr>
          <t>Um eine Berechnungsgrundlage zu haben, wir pauschal erst einmal mit 50 Meldungen pro Ring gerechnet.
Bei 90 Meldungen pro Ring, muss dieser geschlossen werden, mehr darf 1 Richter pro Tag keinenfalls richten !</t>
        </r>
      </text>
    </comment>
    <comment ref="B9" authorId="0" shapeId="0" xr:uid="{D1B93CBD-3C01-427E-9881-EEA3135C4DCE}">
      <text>
        <r>
          <rPr>
            <b/>
            <sz val="9"/>
            <color indexed="81"/>
            <rFont val="Segoe UI"/>
            <family val="2"/>
          </rPr>
          <t>Summe berechnet sich aus der Anzahl der gemeldeten Hunde und den div. Meldegeldern. Der Wert ist ein Mittelwert / kalkulatorischer Wert in Höhe von 37,50 €
(Anzahl Tage x Anzahl Ringe x 50 Meldungen pro Ring x 37,50 €)</t>
        </r>
      </text>
    </comment>
    <comment ref="B15" authorId="0" shapeId="0" xr:uid="{2295E0FC-497C-4CA8-8B80-E80CDA8AEB5B}">
      <text>
        <r>
          <rPr>
            <b/>
            <sz val="9"/>
            <color indexed="81"/>
            <rFont val="Segoe UI"/>
            <family val="2"/>
          </rPr>
          <t xml:space="preserve">Da sowohl Richter aus dem Inland als auch Ausland eingeladen werden, sind die  tatsächlich anfallenden Kosten (Flugticket, Bahnticket, Taxi oder km-Geld) hier einzutragen.
</t>
        </r>
      </text>
    </comment>
    <comment ref="B16" authorId="0" shapeId="0" xr:uid="{A407C01F-4791-4E5B-A79F-FB0248EA47C4}">
      <text>
        <r>
          <rPr>
            <b/>
            <sz val="9"/>
            <color indexed="81"/>
            <rFont val="Segoe UI"/>
            <family val="2"/>
          </rPr>
          <t>Fahrtkosten / km Erstattungen lt. Gebührenordnung DRC  - pro gefahren km 0,35 €
Taxikosten lt. Beleg</t>
        </r>
      </text>
    </comment>
    <comment ref="B17" authorId="0" shapeId="0" xr:uid="{5D030666-1599-4DB2-8EF3-4214664B6ACF}">
      <text>
        <r>
          <rPr>
            <b/>
            <sz val="9"/>
            <color indexed="81"/>
            <rFont val="Segoe UI"/>
            <family val="2"/>
          </rPr>
          <t xml:space="preserve">lt. Gebührenordnung DRC:
Richter bekommen pro An-/Abreisetag 35,-  Euro
am Tag des Richtens (lt. VDH)  50,- Euro
</t>
        </r>
      </text>
    </comment>
    <comment ref="B18" authorId="0" shapeId="0" xr:uid="{E419366C-A26A-4393-971F-75C2906E6152}">
      <text>
        <r>
          <rPr>
            <b/>
            <sz val="9"/>
            <color indexed="81"/>
            <rFont val="Segoe UI"/>
            <family val="2"/>
          </rPr>
          <t xml:space="preserve">lt. Gebühren ordnung DRC und VDH bekommen Zuchtschaurichter am Tag des Richtens 50,- </t>
        </r>
      </text>
    </comment>
    <comment ref="B19" authorId="0" shapeId="0" xr:uid="{A17EF961-9B44-4A3E-94C2-4C333D3D76CD}">
      <text>
        <r>
          <rPr>
            <b/>
            <sz val="9"/>
            <color indexed="81"/>
            <rFont val="Segoe UI"/>
            <family val="2"/>
          </rPr>
          <t>Richter bekommen zum Tagegeld noch ihr Essen, meist ein gemeinsames Abendessen mit dem SL, bezahlt. Pauschal werden hierfür 50,- pro Essen angerechnet.
Bitte An- und Abreisetag nicht vergessen bei der Berechnung !</t>
        </r>
      </text>
    </comment>
    <comment ref="B20" authorId="0" shapeId="0" xr:uid="{32E64B8E-8C8D-4009-B77B-08A4B652E44C}">
      <text>
        <r>
          <rPr>
            <b/>
            <sz val="9"/>
            <color indexed="81"/>
            <rFont val="Segoe UI"/>
            <family val="2"/>
          </rPr>
          <t>lt. Gebühren ordnung dürfen die Übernachtungen pro Nacht gegen Vorlage einer Hotelrechnung, bis 115,- Euro betragen.</t>
        </r>
      </text>
    </comment>
    <comment ref="B22" authorId="0" shapeId="0" xr:uid="{E5A2815A-5A00-435F-9849-226E58D1C373}">
      <text>
        <r>
          <rPr>
            <b/>
            <sz val="9"/>
            <color indexed="81"/>
            <rFont val="Segoe UI"/>
            <family val="2"/>
          </rPr>
          <t xml:space="preserve">Es werden die tatsächlich gefahrenen km (Hin- und Rückfahrt + div. Besorgungsfahren) mit 0,35 € pro km für die Berechnung angesetzt.
</t>
        </r>
      </text>
    </comment>
    <comment ref="B23" authorId="0" shapeId="0" xr:uid="{48B7F359-081E-4C4B-A75C-CF83E5727A2B}">
      <text>
        <r>
          <rPr>
            <b/>
            <sz val="9"/>
            <color indexed="81"/>
            <rFont val="Segoe UI"/>
            <family val="2"/>
          </rPr>
          <t>SL bekommen das normale Tagegeld in Höhe von 35,- / Tag</t>
        </r>
      </text>
    </comment>
    <comment ref="B24" authorId="0" shapeId="0" xr:uid="{38F194D6-2B00-4063-A8C9-3AC4C85929E6}">
      <text>
        <r>
          <rPr>
            <b/>
            <sz val="9"/>
            <color indexed="81"/>
            <rFont val="Segoe UI"/>
            <family val="2"/>
          </rPr>
          <t xml:space="preserve">Tagesverpflegung komplett + Abendessen
</t>
        </r>
      </text>
    </comment>
    <comment ref="B26" authorId="0" shapeId="0" xr:uid="{93944D04-6337-4E58-B9FD-AA45E29EC1DB}">
      <text>
        <r>
          <rPr>
            <b/>
            <sz val="9"/>
            <color indexed="81"/>
            <rFont val="Segoe UI"/>
            <family val="2"/>
          </rPr>
          <t>lt. Gebührenordnung:  Die Höhe der Kostenerstattung für Helfer bei Ausstellungen und Prüfungen regelt die veranstaltende Landesgruppe.</t>
        </r>
      </text>
    </comment>
    <comment ref="B27" authorId="0" shapeId="0" xr:uid="{01D22E6A-3A08-4AAA-86F8-F839D28FF261}">
      <text>
        <r>
          <rPr>
            <b/>
            <sz val="9"/>
            <color indexed="81"/>
            <rFont val="Segoe UI"/>
            <family val="2"/>
          </rPr>
          <t>keine  Erstattung  bei SRA von LG Mitte - Ausnahmen sind beim Vorstand zu erfragen.</t>
        </r>
      </text>
    </comment>
    <comment ref="B28" authorId="0" shapeId="0" xr:uid="{FA10131F-1813-4ABE-9880-B7C6A50896F3}">
      <text>
        <r>
          <rPr>
            <b/>
            <sz val="9"/>
            <color indexed="81"/>
            <rFont val="Segoe UI"/>
            <family val="2"/>
          </rPr>
          <t xml:space="preserve">lt. Gebührenordnung DRC: Tagegeld 35,- Euro
</t>
        </r>
      </text>
    </comment>
    <comment ref="B29" authorId="0" shapeId="0" xr:uid="{CA4DE9B5-8ECC-4DDF-8997-7DC7C69D7384}">
      <text>
        <r>
          <rPr>
            <b/>
            <sz val="9"/>
            <color indexed="81"/>
            <rFont val="Segoe UI"/>
            <family val="2"/>
          </rPr>
          <t xml:space="preserve">Tagesverpflegung komplett
</t>
        </r>
      </text>
    </comment>
    <comment ref="B33" authorId="0" shapeId="0" xr:uid="{1CA13FBA-513B-444D-9DF8-440066429F47}">
      <text>
        <r>
          <rPr>
            <b/>
            <sz val="9"/>
            <color indexed="81"/>
            <rFont val="Segoe UI"/>
            <family val="2"/>
          </rPr>
          <t>lt. Gebührenordnung DRC:
bis max. 35,- € / Person können für Richter gezahlt werden.</t>
        </r>
      </text>
    </comment>
    <comment ref="B34" authorId="0" shapeId="0" xr:uid="{1D69EF98-A5C1-4922-BC2E-045726AA9CFC}">
      <text>
        <r>
          <rPr>
            <b/>
            <sz val="9"/>
            <color indexed="81"/>
            <rFont val="Segoe UI"/>
            <family val="2"/>
          </rPr>
          <t xml:space="preserve">
keine bei SRA von LG MItte</t>
        </r>
      </text>
    </comment>
    <comment ref="C36" authorId="0" shapeId="0" xr:uid="{EAD9BF62-A5C4-4CBF-81BB-A97C910B48B4}">
      <text>
        <r>
          <rPr>
            <sz val="9"/>
            <color indexed="81"/>
            <rFont val="Segoe UI"/>
            <family val="2"/>
          </rPr>
          <t xml:space="preserve">
Feste Kosten lt. Vertrag mit ODS pro Veranstaltung, (Bruttobetrag)</t>
        </r>
      </text>
    </comment>
    <comment ref="B37" authorId="0" shapeId="0" xr:uid="{FA6B0172-EFBB-4ADA-B4CD-332D3F8CE646}">
      <text>
        <r>
          <rPr>
            <b/>
            <sz val="9"/>
            <color indexed="81"/>
            <rFont val="Segoe UI"/>
            <family val="2"/>
          </rPr>
          <t>Mischkalkulation aus allen ODS-Gebühren - ergibt pro Hund eine Gebühr in Höhe von € 4,70
(Anzahl Tage x Anzahl Ringe x ca. Meldungen pro Ring x 4,70€)</t>
        </r>
      </text>
    </comment>
    <comment ref="B38" authorId="0" shapeId="0" xr:uid="{CA9786CB-E9B7-41C4-9F22-558353E0DF6C}">
      <text>
        <r>
          <rPr>
            <b/>
            <sz val="9"/>
            <color indexed="81"/>
            <rFont val="Segoe UI"/>
            <family val="2"/>
          </rPr>
          <t>Durchschnittlicher Preis der verschiedenen Schleifen gerechnet sind rund 5,00 Euro pro Hund. Auch wenn nicht jdeder Hund platziert wird, ist es so einfacher zu rechnen.
50 Hunde x 5,- Euro x 2 Tage</t>
        </r>
      </text>
    </comment>
    <comment ref="B39" authorId="0" shapeId="0" xr:uid="{A55CA59B-ED5A-499C-A839-BB68AB1EA846}">
      <text>
        <r>
          <rPr>
            <b/>
            <sz val="9"/>
            <color indexed="81"/>
            <rFont val="Segoe UI"/>
            <family val="2"/>
          </rPr>
          <t>lt. VDH Gebührentabelle fallen pro Tag die Gebühren für Terminschutz, Grund- und Versicherungsgeb. pro Tag in Höhe von 40,- € an.</t>
        </r>
      </text>
    </comment>
    <comment ref="B40" authorId="0" shapeId="0" xr:uid="{DAEB5523-E558-4A7F-BB7F-75F45E0DBAB5}">
      <text>
        <r>
          <rPr>
            <b/>
            <sz val="9"/>
            <color indexed="81"/>
            <rFont val="Segoe UI"/>
            <family val="2"/>
          </rPr>
          <t>lt. VDH Gebührentabelle fallen pro Tag die Gebühren für Terminschutz, Grund- und Versicherungsgeb. pro Tag in Höhe von 40,- € an.</t>
        </r>
      </text>
    </comment>
    <comment ref="B41" authorId="0" shapeId="0" xr:uid="{AC672D25-1919-4013-9378-CEE7FE480301}">
      <text>
        <r>
          <rPr>
            <b/>
            <sz val="9"/>
            <color indexed="81"/>
            <rFont val="Segoe UI"/>
            <family val="2"/>
          </rPr>
          <t xml:space="preserve">Diese Kosten sind individuell mit dem Geländeinhaber bzw. Vermieter der Räumlichkeiten abzusprechen / zu erfragen.
</t>
        </r>
        <r>
          <rPr>
            <sz val="9"/>
            <color indexed="81"/>
            <rFont val="Segoe UI"/>
            <family val="2"/>
          </rPr>
          <t>Bei Outdoor-Veranstaltungen sind ca. mit 1800,00 Euro pro Tag zu rechnen.
Bei Indoor- / Hallenveranstaltungen  liegt der Mietpreis meist bei &gt; 1000,00 Euro pro Tag</t>
        </r>
      </text>
    </comment>
    <comment ref="B43" authorId="0" shapeId="0" xr:uid="{05D65173-A06D-4EED-B0AF-4E4113A4B7BF}">
      <text>
        <r>
          <rPr>
            <b/>
            <sz val="9"/>
            <color indexed="81"/>
            <rFont val="Segoe UI"/>
            <family val="2"/>
          </rPr>
          <t>Hier sind die tatsächlichen zu erwarteten Kosten einzutragen.</t>
        </r>
      </text>
    </comment>
    <comment ref="B44" authorId="0" shapeId="0" xr:uid="{19D82735-88F4-4BB4-9552-F232297A44DF}">
      <text>
        <r>
          <rPr>
            <b/>
            <sz val="9"/>
            <color indexed="81"/>
            <rFont val="Segoe UI"/>
            <family val="2"/>
          </rPr>
          <t>Hier sind die tatsächlich zu erwartenden Kosten einzutragen.</t>
        </r>
      </text>
    </comment>
    <comment ref="B45" authorId="0" shapeId="0" xr:uid="{4BC5D7F1-F70D-4E0A-A25C-5F7CEC5C0B91}">
      <text>
        <r>
          <rPr>
            <b/>
            <sz val="9"/>
            <color indexed="81"/>
            <rFont val="Segoe UI"/>
            <family val="2"/>
          </rPr>
          <t>Hier sind die tatsächlich zu erwartenden Kosten einzutragen.</t>
        </r>
      </text>
    </comment>
    <comment ref="B46" authorId="0" shapeId="0" xr:uid="{BCB2E606-51D6-4482-A7BC-0B8161DE2C9C}">
      <text>
        <r>
          <rPr>
            <b/>
            <sz val="9"/>
            <color indexed="81"/>
            <rFont val="Segoe UI"/>
            <family val="2"/>
          </rPr>
          <t>Hier sind die tatsächlich zu erwartenden Kosten einzutragen. Meist fallen diese Kosten an, wenn Hunde aus dem Ausland gemeldet sind. Bitte beim Veterinäramt die Kosten erfragen.</t>
        </r>
      </text>
    </comment>
    <comment ref="B47" authorId="0" shapeId="0" xr:uid="{7A43D4B1-B6B6-4801-9476-4CA12C961884}">
      <text>
        <r>
          <rPr>
            <b/>
            <sz val="9"/>
            <color indexed="81"/>
            <rFont val="Segoe UI"/>
            <family val="2"/>
          </rPr>
          <t>Es können noch Nebenkosten für Müll, Strom oder evtl.  auch GEMA anfallen, falls (Hintergrund-) Musik abgespielt wird.</t>
        </r>
      </text>
    </comment>
    <comment ref="B54" authorId="0" shapeId="0" xr:uid="{93814DA6-70C3-4ECF-9A9A-FE6EEEA6FEF1}">
      <text>
        <r>
          <rPr>
            <b/>
            <sz val="9"/>
            <color indexed="81"/>
            <rFont val="Segoe UI"/>
            <family val="2"/>
          </rPr>
          <t xml:space="preserve">Bitte weit im Voraus bei Kassenwart der LG beantragen, wird z. Bsp. zum Buchen der Flüge und Kauf von Präsenten benötigt.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55" authorId="0" shapeId="0" xr:uid="{773E93A4-08DB-4FCC-BCB4-04BE2B59B5CE}">
      <text>
        <r>
          <rPr>
            <b/>
            <sz val="9"/>
            <color indexed="81"/>
            <rFont val="Segoe UI"/>
            <family val="2"/>
          </rPr>
          <t>nach Meldeschluss beantragen,
 (ODS Kosten nur ca. 50%, Rest wird von ODS direkt mit den Einnahmen verrechnet)</t>
        </r>
      </text>
    </comment>
  </commentList>
</comments>
</file>

<file path=xl/sharedStrings.xml><?xml version="1.0" encoding="utf-8"?>
<sst xmlns="http://schemas.openxmlformats.org/spreadsheetml/2006/main" count="51" uniqueCount="50">
  <si>
    <t xml:space="preserve">SRA   </t>
  </si>
  <si>
    <t>Meldungen pro Ring</t>
  </si>
  <si>
    <t>Einnahmen</t>
  </si>
  <si>
    <t>Ausgaben:</t>
  </si>
  <si>
    <t>Richter:</t>
  </si>
  <si>
    <t>Fahrtkosten Richter  - PKW, Taxi</t>
  </si>
  <si>
    <t>Tagegelder Richter An- und Abreisetag</t>
  </si>
  <si>
    <t>Tagegeld Richter am Tag des Richtens</t>
  </si>
  <si>
    <t>Verpflegung Richter</t>
  </si>
  <si>
    <t>Übernachtungskosten Richter</t>
  </si>
  <si>
    <t>Sonderleiter</t>
  </si>
  <si>
    <t>Tagegeld Sonderleiter</t>
  </si>
  <si>
    <t>Übernachtungskosten Sonderleiter</t>
  </si>
  <si>
    <t>keine bei SRA von LG Mitte</t>
  </si>
  <si>
    <t>Feste Kosten:</t>
  </si>
  <si>
    <t>Schleifen</t>
  </si>
  <si>
    <t>Kosten VDH, für Terminschutz, Grund- und Versicherungsgebühr</t>
  </si>
  <si>
    <t>Kosten VDH, für Terminschutz, pro gemeldeten Hund</t>
  </si>
  <si>
    <t>Platzmiete / Hallenmiete</t>
  </si>
  <si>
    <t>Sonstige Kosten:</t>
  </si>
  <si>
    <t>Blumen - / Ringdeko</t>
  </si>
  <si>
    <t>Catering</t>
  </si>
  <si>
    <t>Toilettenwagen  - bei Outdoor Veranstaltungen</t>
  </si>
  <si>
    <t>Veterinär / Veterinäramt</t>
  </si>
  <si>
    <t>sonstige, evtl. anfallende Kosten, pauschal</t>
  </si>
  <si>
    <t>Ausgaben, gesamt</t>
  </si>
  <si>
    <t>benötigte Anzahl an Meldungen:</t>
  </si>
  <si>
    <t>Vorschuss 1 für Sonderleiter</t>
  </si>
  <si>
    <t>Vorschuss 2 für Sonderleiter</t>
  </si>
  <si>
    <t>Erwartetes Ergebnis</t>
  </si>
  <si>
    <t>Legende:</t>
  </si>
  <si>
    <r>
      <t xml:space="preserve">Anzahl </t>
    </r>
    <r>
      <rPr>
        <b/>
        <sz val="12"/>
        <color theme="1"/>
        <rFont val="Calibi"/>
      </rPr>
      <t>Tage</t>
    </r>
  </si>
  <si>
    <r>
      <t xml:space="preserve">Anzahl Ringe / </t>
    </r>
    <r>
      <rPr>
        <b/>
        <sz val="12"/>
        <color theme="1"/>
        <rFont val="Calibi"/>
      </rPr>
      <t>Richter</t>
    </r>
  </si>
  <si>
    <r>
      <rPr>
        <b/>
        <sz val="12"/>
        <color theme="1"/>
        <rFont val="Calibi"/>
      </rPr>
      <t>Ringteams</t>
    </r>
    <r>
      <rPr>
        <sz val="12"/>
        <color theme="1"/>
        <rFont val="Calibi"/>
      </rPr>
      <t xml:space="preserve"> (Personen)</t>
    </r>
  </si>
  <si>
    <t>Datum:</t>
  </si>
  <si>
    <t>muss ausgefüllt werden - bzw. geprüft werden</t>
  </si>
  <si>
    <t>Helfer</t>
  </si>
  <si>
    <t>Verpflegung Sonderleiter</t>
  </si>
  <si>
    <t>Verpflegung Helfer</t>
  </si>
  <si>
    <t>Reisekosten  Richter   -   Flugticket, Bahnticket</t>
  </si>
  <si>
    <t>Fahrtkosten Sonderleiter</t>
  </si>
  <si>
    <t xml:space="preserve">keine für SRA   </t>
  </si>
  <si>
    <r>
      <t xml:space="preserve">wird automatisch berechnet,  </t>
    </r>
    <r>
      <rPr>
        <b/>
        <i/>
        <sz val="12"/>
        <color theme="1"/>
        <rFont val="Calibi"/>
      </rPr>
      <t>bitte nichts in dieses Feld direkt eintragen</t>
    </r>
    <r>
      <rPr>
        <sz val="11"/>
        <color theme="1"/>
        <rFont val="Calibi"/>
      </rPr>
      <t xml:space="preserve"> (kann im Bedarfsfall  geändert werden)</t>
    </r>
  </si>
  <si>
    <r>
      <rPr>
        <b/>
        <sz val="12"/>
        <color rgb="FF000000"/>
        <rFont val="Calibi"/>
      </rPr>
      <t xml:space="preserve">Gebühr ODS </t>
    </r>
    <r>
      <rPr>
        <sz val="12"/>
        <color rgb="FF000000"/>
        <rFont val="Calibi"/>
      </rPr>
      <t xml:space="preserve">- Mischkalkulation , zur Berechnung </t>
    </r>
  </si>
  <si>
    <t>Fahrtkosten Helfer</t>
  </si>
  <si>
    <t>Tagegeld Helfer</t>
  </si>
  <si>
    <t>Übernachtungskosten Helfer</t>
  </si>
  <si>
    <t xml:space="preserve">Präsente </t>
  </si>
  <si>
    <t>Präsent Richter</t>
  </si>
  <si>
    <t xml:space="preserve">Präsent Helfer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</si>
</sst>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€&quot;"/>
  </numFmts>
  <fonts count="18">
    <font>
      <sz val="11"/>
      <color theme="1"/>
      <name val="Aptos Narrow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theme="1"/>
      <name val="Calibi"/>
    </font>
    <font>
      <sz val="10"/>
      <color theme="1"/>
      <name val="Calibi"/>
    </font>
    <font>
      <b/>
      <sz val="12"/>
      <color theme="1"/>
      <name val="Calibi"/>
    </font>
    <font>
      <b/>
      <u/>
      <sz val="12"/>
      <color theme="1"/>
      <name val="Calibi"/>
    </font>
    <font>
      <sz val="12"/>
      <color theme="1"/>
      <name val="Calibi"/>
    </font>
    <font>
      <b/>
      <u/>
      <sz val="12"/>
      <color rgb="FF000000"/>
      <name val="Calibi"/>
    </font>
    <font>
      <sz val="10"/>
      <color rgb="FF444444"/>
      <name val="Calibi"/>
    </font>
    <font>
      <sz val="9"/>
      <color theme="1"/>
      <name val="Calibi"/>
    </font>
    <font>
      <sz val="10"/>
      <color rgb="FF000000"/>
      <name val="Calibi"/>
    </font>
    <font>
      <sz val="12"/>
      <color rgb="FF000000"/>
      <name val="Calibi"/>
    </font>
    <font>
      <b/>
      <sz val="12"/>
      <color rgb="FF000000"/>
      <name val="Calibi"/>
    </font>
    <font>
      <sz val="12"/>
      <name val="Calibi"/>
    </font>
    <font>
      <u/>
      <sz val="12"/>
      <color rgb="FF000000"/>
      <name val="Calibi"/>
    </font>
    <font>
      <sz val="10"/>
      <name val="Calibi"/>
    </font>
    <font>
      <b/>
      <i/>
      <sz val="12"/>
      <color theme="1"/>
      <name val="Calibi"/>
    </font>
  </fonts>
  <fills count="14">
    <fill>
      <patternFill patternType="none"/>
    </fill>
    <fill>
      <patternFill patternType="gray125"/>
    </fill>
    <fill>
      <patternFill patternType="solid">
        <fgColor rgb="FFE7F5D7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EAEAEA"/>
        <bgColor rgb="FFCCCCCC"/>
      </patternFill>
    </fill>
    <fill>
      <patternFill patternType="solid">
        <fgColor rgb="FFE7F5D7"/>
        <bgColor rgb="FFCCCCCC"/>
      </patternFill>
    </fill>
    <fill>
      <patternFill patternType="solid">
        <fgColor theme="0"/>
        <bgColor rgb="FFCCCCCC"/>
      </patternFill>
    </fill>
    <fill>
      <patternFill patternType="solid">
        <fgColor rgb="FFFFFF00"/>
        <bgColor rgb="FFCCCCCC"/>
      </patternFill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6D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rgb="FFCCCCCC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164" fontId="7" fillId="6" borderId="0" xfId="0" applyNumberFormat="1" applyFont="1" applyFill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164" fontId="7" fillId="7" borderId="5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4" fontId="4" fillId="0" borderId="5" xfId="0" applyNumberFormat="1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9" borderId="5" xfId="0" applyFont="1" applyFill="1" applyBorder="1" applyAlignment="1" applyProtection="1">
      <alignment horizontal="center" vertical="center"/>
      <protection locked="0"/>
    </xf>
    <xf numFmtId="164" fontId="7" fillId="3" borderId="5" xfId="0" applyNumberFormat="1" applyFont="1" applyFill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7" fillId="7" borderId="8" xfId="0" applyNumberFormat="1" applyFont="1" applyFill="1" applyBorder="1" applyAlignment="1" applyProtection="1">
      <alignment horizontal="center" vertical="center"/>
      <protection locked="0"/>
    </xf>
    <xf numFmtId="164" fontId="7" fillId="9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vertical="center"/>
      <protection locked="0"/>
    </xf>
    <xf numFmtId="0" fontId="16" fillId="0" borderId="6" xfId="0" applyFont="1" applyBorder="1" applyAlignment="1" applyProtection="1">
      <alignment vertical="center"/>
      <protection locked="0"/>
    </xf>
    <xf numFmtId="0" fontId="14" fillId="0" borderId="6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/>
      <protection locked="0"/>
    </xf>
    <xf numFmtId="164" fontId="13" fillId="0" borderId="5" xfId="0" applyNumberFormat="1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7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64" fontId="5" fillId="5" borderId="8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7" fillId="6" borderId="0" xfId="0" applyNumberFormat="1" applyFont="1" applyFill="1" applyAlignment="1">
      <alignment horizontal="center" vertical="center"/>
    </xf>
    <xf numFmtId="164" fontId="7" fillId="10" borderId="5" xfId="0" applyNumberFormat="1" applyFont="1" applyFill="1" applyBorder="1" applyAlignment="1">
      <alignment horizontal="center" vertical="center"/>
    </xf>
    <xf numFmtId="164" fontId="7" fillId="13" borderId="5" xfId="0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center"/>
    </xf>
    <xf numFmtId="165" fontId="12" fillId="8" borderId="5" xfId="0" applyNumberFormat="1" applyFont="1" applyFill="1" applyBorder="1" applyAlignment="1">
      <alignment horizontal="center" vertical="center"/>
    </xf>
    <xf numFmtId="164" fontId="13" fillId="10" borderId="5" xfId="0" applyNumberFormat="1" applyFont="1" applyFill="1" applyBorder="1" applyAlignment="1">
      <alignment horizontal="center" vertical="center"/>
    </xf>
    <xf numFmtId="3" fontId="13" fillId="11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10" borderId="5" xfId="0" applyFont="1" applyFill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0" xfId="0" applyFont="1"/>
    <xf numFmtId="0" fontId="12" fillId="0" borderId="4" xfId="0" applyFont="1" applyBorder="1" applyAlignment="1">
      <alignment vertical="center"/>
    </xf>
    <xf numFmtId="0" fontId="7" fillId="0" borderId="4" xfId="0" applyFont="1" applyBorder="1"/>
    <xf numFmtId="0" fontId="7" fillId="0" borderId="7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5" fillId="1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11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9" borderId="5" xfId="0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164" fontId="4" fillId="0" borderId="0" xfId="0" applyNumberFormat="1" applyFont="1" applyAlignment="1" applyProtection="1">
      <alignment horizontal="center" vertical="center"/>
      <protection locked="0"/>
    </xf>
    <xf numFmtId="165" fontId="11" fillId="0" borderId="6" xfId="0" applyNumberFormat="1" applyFont="1" applyBorder="1" applyAlignment="1" applyProtection="1">
      <alignment horizontal="center" vertical="center"/>
      <protection locked="0"/>
    </xf>
    <xf numFmtId="0" fontId="13" fillId="9" borderId="20" xfId="0" applyFont="1" applyFill="1" applyBorder="1" applyAlignment="1" applyProtection="1">
      <alignment horizontal="center" vertical="center"/>
      <protection locked="0"/>
    </xf>
    <xf numFmtId="0" fontId="13" fillId="9" borderId="15" xfId="0" applyFont="1" applyFill="1" applyBorder="1" applyAlignment="1" applyProtection="1">
      <alignment horizontal="center" vertical="center"/>
      <protection locked="0"/>
    </xf>
    <xf numFmtId="0" fontId="13" fillId="9" borderId="21" xfId="0" applyFont="1" applyFill="1" applyBorder="1" applyAlignment="1" applyProtection="1">
      <alignment horizontal="center" vertical="center"/>
      <protection locked="0"/>
    </xf>
    <xf numFmtId="0" fontId="13" fillId="9" borderId="12" xfId="0" applyFont="1" applyFill="1" applyBorder="1" applyAlignment="1" applyProtection="1">
      <alignment horizontal="center" vertical="center"/>
      <protection locked="0"/>
    </xf>
    <xf numFmtId="0" fontId="7" fillId="12" borderId="22" xfId="0" applyFont="1" applyFill="1" applyBorder="1" applyAlignment="1">
      <alignment horizontal="left" vertical="center" wrapText="1"/>
    </xf>
    <xf numFmtId="0" fontId="7" fillId="12" borderId="23" xfId="0" applyFont="1" applyFill="1" applyBorder="1" applyAlignment="1">
      <alignment horizontal="left" vertical="center" wrapText="1"/>
    </xf>
  </cellXfs>
  <cellStyles count="1">
    <cellStyle name="Standard" xfId="0" builtinId="0"/>
  </cellStyles>
  <dxfs count="2"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EAEAEA"/>
      <color rgb="FFFFE6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07444-8D46-44EB-B2B9-D7B1FF5BFC9E}">
  <dimension ref="A1:D70"/>
  <sheetViews>
    <sheetView tabSelected="1" view="pageLayout" topLeftCell="A18" zoomScaleNormal="100" workbookViewId="0">
      <selection activeCell="B27" sqref="B27"/>
    </sheetView>
  </sheetViews>
  <sheetFormatPr baseColWidth="10" defaultRowHeight="17.25" customHeight="1"/>
  <cols>
    <col min="1" max="1" width="60.42578125" style="1" bestFit="1" customWidth="1"/>
    <col min="2" max="2" width="12.42578125" style="1" bestFit="1" customWidth="1"/>
    <col min="3" max="3" width="29.85546875" style="1" customWidth="1"/>
    <col min="4" max="16384" width="11.42578125" style="1"/>
  </cols>
  <sheetData>
    <row r="1" spans="1:4" ht="17.25" customHeight="1" thickBot="1"/>
    <row r="2" spans="1:4" ht="17.25" customHeight="1">
      <c r="A2" s="48" t="s">
        <v>0</v>
      </c>
      <c r="B2" s="76"/>
      <c r="C2" s="77"/>
      <c r="D2" s="2"/>
    </row>
    <row r="3" spans="1:4" ht="17.25" customHeight="1" thickBot="1">
      <c r="A3" s="49" t="s">
        <v>34</v>
      </c>
      <c r="B3" s="78"/>
      <c r="C3" s="79"/>
      <c r="D3" s="2"/>
    </row>
    <row r="4" spans="1:4" ht="12" customHeight="1" thickBot="1">
      <c r="A4" s="50"/>
      <c r="B4" s="3"/>
      <c r="C4" s="3"/>
      <c r="D4" s="2"/>
    </row>
    <row r="5" spans="1:4" ht="17.25" customHeight="1">
      <c r="A5" s="51" t="s">
        <v>31</v>
      </c>
      <c r="B5" s="4"/>
      <c r="C5" s="19"/>
      <c r="D5" s="2"/>
    </row>
    <row r="6" spans="1:4" ht="17.25" customHeight="1">
      <c r="A6" s="52" t="s">
        <v>32</v>
      </c>
      <c r="B6" s="5"/>
      <c r="C6" s="20"/>
      <c r="D6" s="2"/>
    </row>
    <row r="7" spans="1:4" ht="17.25" customHeight="1">
      <c r="A7" s="52" t="s">
        <v>33</v>
      </c>
      <c r="B7" s="35">
        <f>B6*2*B5</f>
        <v>0</v>
      </c>
      <c r="C7" s="20"/>
      <c r="D7" s="2"/>
    </row>
    <row r="8" spans="1:4" ht="17.25" customHeight="1">
      <c r="A8" s="52" t="s">
        <v>1</v>
      </c>
      <c r="B8" s="36">
        <v>50</v>
      </c>
      <c r="C8" s="20"/>
      <c r="D8" s="2"/>
    </row>
    <row r="9" spans="1:4" ht="17.25" customHeight="1" thickBot="1">
      <c r="A9" s="53" t="s">
        <v>2</v>
      </c>
      <c r="B9" s="37">
        <f>B6*B5*B8*37.5</f>
        <v>0</v>
      </c>
      <c r="C9" s="21"/>
      <c r="D9" s="2"/>
    </row>
    <row r="10" spans="1:4" ht="10.5" customHeight="1">
      <c r="A10" s="54"/>
      <c r="B10" s="38"/>
      <c r="C10" s="2"/>
      <c r="D10" s="2"/>
    </row>
    <row r="11" spans="1:4" ht="17.25" customHeight="1" thickBot="1">
      <c r="A11" s="54"/>
      <c r="B11" s="39"/>
      <c r="C11" s="2"/>
      <c r="D11" s="2"/>
    </row>
    <row r="12" spans="1:4" ht="17.25" customHeight="1">
      <c r="A12" s="55" t="s">
        <v>3</v>
      </c>
      <c r="B12" s="40"/>
      <c r="C12" s="22"/>
      <c r="D12" s="2"/>
    </row>
    <row r="13" spans="1:4" ht="17.25" customHeight="1">
      <c r="A13" s="56"/>
      <c r="B13" s="7"/>
      <c r="C13" s="23"/>
      <c r="D13" s="2"/>
    </row>
    <row r="14" spans="1:4" ht="17.25" customHeight="1">
      <c r="A14" s="57" t="s">
        <v>4</v>
      </c>
      <c r="B14" s="6"/>
      <c r="C14" s="23"/>
      <c r="D14" s="2"/>
    </row>
    <row r="15" spans="1:4" ht="17.25" customHeight="1">
      <c r="A15" s="52" t="s">
        <v>39</v>
      </c>
      <c r="B15" s="8"/>
      <c r="C15" s="24"/>
      <c r="D15" s="2"/>
    </row>
    <row r="16" spans="1:4" ht="17.25" customHeight="1">
      <c r="A16" s="52" t="s">
        <v>5</v>
      </c>
      <c r="B16" s="8"/>
      <c r="C16" s="25"/>
      <c r="D16" s="2"/>
    </row>
    <row r="17" spans="1:4" ht="17.25" customHeight="1">
      <c r="A17" s="52" t="s">
        <v>6</v>
      </c>
      <c r="B17" s="41">
        <f>(B6*B5)*35</f>
        <v>0</v>
      </c>
      <c r="C17" s="20"/>
      <c r="D17" s="2"/>
    </row>
    <row r="18" spans="1:4" ht="17.25" customHeight="1">
      <c r="A18" s="52" t="s">
        <v>7</v>
      </c>
      <c r="B18" s="41">
        <f>B5*B6*50</f>
        <v>0</v>
      </c>
      <c r="C18" s="20"/>
      <c r="D18" s="2"/>
    </row>
    <row r="19" spans="1:4" ht="17.25" customHeight="1">
      <c r="A19" s="52" t="s">
        <v>8</v>
      </c>
      <c r="B19" s="8"/>
      <c r="C19" s="20"/>
      <c r="D19" s="2"/>
    </row>
    <row r="20" spans="1:4" ht="17.25" customHeight="1">
      <c r="A20" s="52" t="s">
        <v>9</v>
      </c>
      <c r="B20" s="8"/>
      <c r="C20" s="20"/>
      <c r="D20" s="2"/>
    </row>
    <row r="21" spans="1:4" ht="17.25" customHeight="1">
      <c r="A21" s="58" t="s">
        <v>10</v>
      </c>
      <c r="B21" s="9"/>
      <c r="C21" s="23"/>
      <c r="D21" s="2"/>
    </row>
    <row r="22" spans="1:4" ht="17.25" customHeight="1">
      <c r="A22" s="52" t="s">
        <v>40</v>
      </c>
      <c r="B22" s="8"/>
      <c r="C22" s="20"/>
      <c r="D22" s="2"/>
    </row>
    <row r="23" spans="1:4" ht="17.25" customHeight="1">
      <c r="A23" s="52" t="s">
        <v>11</v>
      </c>
      <c r="B23" s="42">
        <f>B5*35</f>
        <v>0</v>
      </c>
      <c r="C23" s="20"/>
      <c r="D23" s="2"/>
    </row>
    <row r="24" spans="1:4" ht="17.25" customHeight="1">
      <c r="A24" s="52" t="s">
        <v>37</v>
      </c>
      <c r="B24" s="8"/>
      <c r="C24" s="20"/>
      <c r="D24" s="2"/>
    </row>
    <row r="25" spans="1:4" ht="17.25" customHeight="1">
      <c r="A25" s="52" t="s">
        <v>12</v>
      </c>
      <c r="B25" s="42"/>
      <c r="C25" s="26" t="s">
        <v>41</v>
      </c>
      <c r="D25" s="2"/>
    </row>
    <row r="26" spans="1:4" ht="17.25" customHeight="1">
      <c r="A26" s="57" t="s">
        <v>36</v>
      </c>
      <c r="B26" s="7"/>
      <c r="C26" s="27"/>
      <c r="D26" s="2"/>
    </row>
    <row r="27" spans="1:4" ht="17.25" customHeight="1">
      <c r="A27" s="52" t="s">
        <v>44</v>
      </c>
      <c r="B27" s="42"/>
      <c r="C27" s="28" t="s">
        <v>13</v>
      </c>
      <c r="D27" s="2"/>
    </row>
    <row r="28" spans="1:4" ht="17.25" customHeight="1">
      <c r="A28" s="52" t="s">
        <v>45</v>
      </c>
      <c r="B28" s="42">
        <f>B7*35</f>
        <v>0</v>
      </c>
      <c r="C28" s="28"/>
      <c r="D28" s="2"/>
    </row>
    <row r="29" spans="1:4" ht="17.25" customHeight="1">
      <c r="A29" s="52" t="s">
        <v>38</v>
      </c>
      <c r="B29" s="8"/>
      <c r="C29" s="28"/>
      <c r="D29" s="2"/>
    </row>
    <row r="30" spans="1:4" ht="17.25" customHeight="1">
      <c r="A30" s="52" t="s">
        <v>46</v>
      </c>
      <c r="B30" s="42"/>
      <c r="C30" s="26" t="s">
        <v>41</v>
      </c>
      <c r="D30" s="2"/>
    </row>
    <row r="31" spans="1:4" ht="17.25" customHeight="1">
      <c r="A31" s="59"/>
      <c r="B31" s="7"/>
      <c r="C31" s="29"/>
      <c r="D31" s="2"/>
    </row>
    <row r="32" spans="1:4" ht="17.25" customHeight="1">
      <c r="A32" s="57" t="s">
        <v>47</v>
      </c>
      <c r="B32" s="7"/>
      <c r="C32" s="30"/>
      <c r="D32" s="2"/>
    </row>
    <row r="33" spans="1:4" ht="17.25" customHeight="1">
      <c r="A33" s="52" t="s">
        <v>48</v>
      </c>
      <c r="B33" s="8">
        <f>(B6*35)+(B7*15)</f>
        <v>0</v>
      </c>
      <c r="C33" s="28"/>
      <c r="D33" s="2"/>
    </row>
    <row r="34" spans="1:4" ht="17.25" customHeight="1">
      <c r="A34" s="52" t="s">
        <v>49</v>
      </c>
      <c r="B34" s="42"/>
      <c r="C34" s="31"/>
      <c r="D34" s="2"/>
    </row>
    <row r="35" spans="1:4" ht="17.25" customHeight="1">
      <c r="A35" s="60"/>
      <c r="B35" s="7"/>
      <c r="C35" s="30"/>
      <c r="D35" s="2"/>
    </row>
    <row r="36" spans="1:4" ht="17.25" customHeight="1">
      <c r="A36" s="57" t="s">
        <v>14</v>
      </c>
      <c r="B36" s="74"/>
      <c r="C36" s="10"/>
      <c r="D36" s="2"/>
    </row>
    <row r="37" spans="1:4" ht="17.25" customHeight="1">
      <c r="A37" s="61" t="s">
        <v>43</v>
      </c>
      <c r="B37" s="43">
        <f>B8*B5*B6*4.7</f>
        <v>0</v>
      </c>
      <c r="C37" s="75"/>
      <c r="D37" s="2"/>
    </row>
    <row r="38" spans="1:4" ht="17.25" customHeight="1">
      <c r="A38" s="52" t="s">
        <v>15</v>
      </c>
      <c r="B38" s="42">
        <f>B5*B6*B8*5</f>
        <v>0</v>
      </c>
      <c r="C38" s="28"/>
      <c r="D38" s="2"/>
    </row>
    <row r="39" spans="1:4" ht="17.25" customHeight="1">
      <c r="A39" s="62" t="s">
        <v>16</v>
      </c>
      <c r="B39" s="42">
        <f>B5*40</f>
        <v>0</v>
      </c>
      <c r="C39" s="28"/>
      <c r="D39" s="2"/>
    </row>
    <row r="40" spans="1:4" ht="17.25" customHeight="1">
      <c r="A40" s="62" t="s">
        <v>17</v>
      </c>
      <c r="B40" s="42">
        <f>B8*B6*B5*1.25</f>
        <v>0</v>
      </c>
      <c r="C40" s="28"/>
      <c r="D40" s="2"/>
    </row>
    <row r="41" spans="1:4" ht="17.25" customHeight="1" thickBot="1">
      <c r="A41" s="63" t="s">
        <v>18</v>
      </c>
      <c r="B41" s="17"/>
      <c r="C41" s="32"/>
      <c r="D41" s="2"/>
    </row>
    <row r="42" spans="1:4" ht="17.25" customHeight="1">
      <c r="A42" s="64" t="s">
        <v>19</v>
      </c>
      <c r="B42" s="11"/>
      <c r="C42" s="22"/>
      <c r="D42" s="2"/>
    </row>
    <row r="43" spans="1:4" ht="17.25" customHeight="1">
      <c r="A43" s="61" t="s">
        <v>20</v>
      </c>
      <c r="B43" s="12"/>
      <c r="C43" s="20"/>
      <c r="D43" s="2"/>
    </row>
    <row r="44" spans="1:4" ht="17.25" customHeight="1">
      <c r="A44" s="61" t="s">
        <v>21</v>
      </c>
      <c r="B44" s="12"/>
      <c r="C44" s="20"/>
      <c r="D44" s="2"/>
    </row>
    <row r="45" spans="1:4" ht="17.25" customHeight="1">
      <c r="A45" s="61" t="s">
        <v>22</v>
      </c>
      <c r="B45" s="12"/>
      <c r="C45" s="20"/>
      <c r="D45" s="2"/>
    </row>
    <row r="46" spans="1:4" ht="17.25" customHeight="1">
      <c r="A46" s="61" t="s">
        <v>23</v>
      </c>
      <c r="B46" s="12"/>
      <c r="C46" s="20"/>
      <c r="D46" s="2"/>
    </row>
    <row r="47" spans="1:4" ht="17.25" customHeight="1">
      <c r="A47" s="52" t="s">
        <v>24</v>
      </c>
      <c r="B47" s="13"/>
      <c r="C47" s="20"/>
      <c r="D47" s="2"/>
    </row>
    <row r="48" spans="1:4" ht="17.25" customHeight="1">
      <c r="A48" s="65" t="s">
        <v>25</v>
      </c>
      <c r="B48" s="44">
        <f>SUM(B12:B47)</f>
        <v>0</v>
      </c>
      <c r="C48" s="20"/>
      <c r="D48" s="2"/>
    </row>
    <row r="49" spans="1:4" ht="17.25" customHeight="1">
      <c r="A49" s="66"/>
      <c r="B49" s="33"/>
      <c r="C49" s="20"/>
      <c r="D49" s="2"/>
    </row>
    <row r="50" spans="1:4" ht="17.25" customHeight="1">
      <c r="A50" s="66"/>
      <c r="B50" s="33"/>
      <c r="C50" s="20"/>
      <c r="D50" s="2"/>
    </row>
    <row r="51" spans="1:4" ht="17.25" customHeight="1">
      <c r="A51" s="67" t="s">
        <v>26</v>
      </c>
      <c r="B51" s="45">
        <f>B48/35</f>
        <v>0</v>
      </c>
      <c r="C51" s="20"/>
      <c r="D51" s="2"/>
    </row>
    <row r="52" spans="1:4" ht="17.25" customHeight="1">
      <c r="A52" s="66"/>
      <c r="B52" s="33"/>
      <c r="C52" s="20"/>
      <c r="D52" s="2"/>
    </row>
    <row r="53" spans="1:4" ht="17.25" customHeight="1">
      <c r="A53" s="66"/>
      <c r="B53" s="33"/>
      <c r="C53" s="20"/>
      <c r="D53" s="2"/>
    </row>
    <row r="54" spans="1:4" ht="17.25" customHeight="1">
      <c r="A54" s="52" t="s">
        <v>27</v>
      </c>
      <c r="B54" s="18">
        <f>B15+B33</f>
        <v>0</v>
      </c>
      <c r="C54" s="20"/>
      <c r="D54" s="2"/>
    </row>
    <row r="55" spans="1:4" ht="17.25" customHeight="1">
      <c r="A55" s="52" t="s">
        <v>28</v>
      </c>
      <c r="B55" s="47">
        <f>-(B37/2)+B48-B54</f>
        <v>0</v>
      </c>
      <c r="C55" s="20"/>
      <c r="D55" s="2"/>
    </row>
    <row r="56" spans="1:4" ht="17.25" customHeight="1">
      <c r="A56" s="68" t="s">
        <v>29</v>
      </c>
      <c r="B56" s="46">
        <f>B9-B48</f>
        <v>0</v>
      </c>
      <c r="C56" s="20"/>
      <c r="D56" s="2"/>
    </row>
    <row r="57" spans="1:4" ht="17.25" customHeight="1" thickBot="1">
      <c r="A57" s="69"/>
      <c r="B57" s="14"/>
      <c r="C57" s="34"/>
      <c r="D57" s="2"/>
    </row>
    <row r="58" spans="1:4" ht="17.25" customHeight="1">
      <c r="A58" s="70"/>
      <c r="B58" s="9"/>
      <c r="C58" s="2"/>
      <c r="D58" s="2"/>
    </row>
    <row r="59" spans="1:4" ht="17.25" customHeight="1">
      <c r="A59" s="70"/>
      <c r="B59" s="9"/>
      <c r="C59" s="2"/>
      <c r="D59" s="2"/>
    </row>
    <row r="60" spans="1:4" ht="17.25" customHeight="1">
      <c r="A60" s="71" t="s">
        <v>30</v>
      </c>
      <c r="B60" s="9"/>
      <c r="C60" s="2"/>
      <c r="D60" s="2"/>
    </row>
    <row r="61" spans="1:4" ht="17.25" customHeight="1">
      <c r="A61" s="72" t="s">
        <v>35</v>
      </c>
      <c r="B61" s="2"/>
      <c r="C61" s="2"/>
      <c r="D61" s="2"/>
    </row>
    <row r="62" spans="1:4" ht="17.25" customHeight="1">
      <c r="A62" s="80" t="s">
        <v>42</v>
      </c>
      <c r="B62" s="9"/>
      <c r="C62" s="2"/>
      <c r="D62" s="2"/>
    </row>
    <row r="63" spans="1:4" ht="17.25" customHeight="1">
      <c r="A63" s="81"/>
      <c r="B63" s="9"/>
      <c r="C63" s="2"/>
      <c r="D63" s="2"/>
    </row>
    <row r="64" spans="1:4" ht="17.25" customHeight="1">
      <c r="A64" s="73"/>
      <c r="B64" s="16"/>
      <c r="C64" s="15"/>
      <c r="D64" s="2"/>
    </row>
    <row r="65" spans="1:4" ht="17.25" customHeight="1">
      <c r="A65" s="15"/>
      <c r="B65" s="16"/>
      <c r="C65" s="15"/>
      <c r="D65" s="2"/>
    </row>
    <row r="66" spans="1:4" ht="15">
      <c r="A66" s="15"/>
      <c r="B66" s="16"/>
      <c r="C66" s="15"/>
      <c r="D66" s="2"/>
    </row>
    <row r="67" spans="1:4" ht="17.25" customHeight="1">
      <c r="D67" s="2"/>
    </row>
    <row r="68" spans="1:4" ht="17.25" customHeight="1">
      <c r="D68" s="15"/>
    </row>
    <row r="69" spans="1:4" ht="17.25" customHeight="1">
      <c r="D69" s="15"/>
    </row>
    <row r="70" spans="1:4" ht="17.25" customHeight="1">
      <c r="D70" s="15"/>
    </row>
  </sheetData>
  <sheetProtection selectLockedCells="1" selectUnlockedCells="1"/>
  <mergeCells count="3">
    <mergeCell ref="B2:C2"/>
    <mergeCell ref="B3:C3"/>
    <mergeCell ref="A62:A63"/>
  </mergeCells>
  <conditionalFormatting sqref="B56">
    <cfRule type="cellIs" dxfId="1" priority="1" operator="greaterThan">
      <formula>0</formula>
    </cfRule>
    <cfRule type="cellIs" dxfId="0" priority="2" operator="lessThan">
      <formula>0</formula>
    </cfRule>
  </conditionalFormatting>
  <pageMargins left="0.51181102362204722" right="0.39370078740157483" top="0.78740157480314965" bottom="0.39370078740157483" header="0.31496062992125984" footer="0.19685039370078741"/>
  <pageSetup paperSize="9" scale="91" orientation="portrait" r:id="rId1"/>
  <headerFooter>
    <oddHeader>&amp;C&amp;"Calibri,Fett"&amp;14&amp;K09-043Kostenvoranschlag 
für  SRA&amp;R&amp;G</oddHeader>
    <oddFooter>&amp;LStand:23.10.2025&amp;R&amp;Pvon&amp;N</oddFooter>
  </headerFooter>
  <colBreaks count="1" manualBreakCount="1">
    <brk id="3" max="1048575" man="1"/>
  </col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Andrea</cp:lastModifiedBy>
  <cp:lastPrinted>2025-08-13T08:20:43Z</cp:lastPrinted>
  <dcterms:created xsi:type="dcterms:W3CDTF">2025-08-13T08:05:08Z</dcterms:created>
  <dcterms:modified xsi:type="dcterms:W3CDTF">2025-11-10T12:06:16Z</dcterms:modified>
</cp:coreProperties>
</file>